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idSeverson\OneDrive - Genuine Alaska Pollock Producers\Documents\"/>
    </mc:Choice>
  </mc:AlternateContent>
  <xr:revisionPtr revIDLastSave="0" documentId="8_{CE2F5C7F-05F9-4975-BD4B-5B3A0620589D}" xr6:coauthVersionLast="47" xr6:coauthVersionMax="47" xr10:uidLastSave="{00000000-0000-0000-0000-000000000000}"/>
  <bookViews>
    <workbookView xWindow="-5565" yWindow="-21720" windowWidth="38640" windowHeight="21120" xr2:uid="{63431ED0-36DE-4DD8-90FC-B04199AF2C4F}"/>
  </bookViews>
  <sheets>
    <sheet name="2024 Harvests" sheetId="1" r:id="rId1"/>
    <sheet name="Quota  by Region" sheetId="2" r:id="rId2"/>
    <sheet name="W. Bering Sea" sheetId="3" r:id="rId3"/>
    <sheet name="Sea of Okhotsk" sheetId="4" r:id="rId4"/>
    <sheet name="Product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10" i="6"/>
  <c r="F9" i="6"/>
  <c r="F8" i="6"/>
  <c r="F7" i="6"/>
  <c r="F6" i="6"/>
  <c r="F5" i="6"/>
  <c r="F4" i="6"/>
  <c r="O10" i="2"/>
  <c r="O9" i="2"/>
  <c r="O8" i="2"/>
  <c r="O7" i="2"/>
  <c r="O6" i="2"/>
  <c r="O5" i="2"/>
  <c r="G25" i="1"/>
  <c r="G24" i="1"/>
  <c r="G23" i="1"/>
  <c r="G22" i="1"/>
  <c r="G21" i="1"/>
  <c r="G20" i="1"/>
  <c r="G19" i="1"/>
  <c r="E25" i="1"/>
  <c r="E24" i="1"/>
  <c r="E23" i="1"/>
  <c r="E22" i="1"/>
  <c r="E21" i="1"/>
  <c r="E20" i="1"/>
  <c r="E19" i="1"/>
  <c r="B15" i="1"/>
</calcChain>
</file>

<file path=xl/sharedStrings.xml><?xml version="1.0" encoding="utf-8"?>
<sst xmlns="http://schemas.openxmlformats.org/spreadsheetml/2006/main" count="60" uniqueCount="44">
  <si>
    <t>N Sea of Okhotsk</t>
  </si>
  <si>
    <t>W. Kamchatka/Kamchat-Kurilsk</t>
  </si>
  <si>
    <t>E. Sakhalin</t>
  </si>
  <si>
    <t>Western Bering Sea</t>
  </si>
  <si>
    <t>Karaginsky</t>
  </si>
  <si>
    <t>Chukotka</t>
  </si>
  <si>
    <t>P-Komandor</t>
  </si>
  <si>
    <t>N. Kuril</t>
  </si>
  <si>
    <t>S. Kuril</t>
  </si>
  <si>
    <t>W. Sakhalin</t>
  </si>
  <si>
    <t>Primorye</t>
  </si>
  <si>
    <t>Catch</t>
  </si>
  <si>
    <t>TAC/Harvests</t>
  </si>
  <si>
    <t>Sea of Okhotsk</t>
  </si>
  <si>
    <t>Other</t>
  </si>
  <si>
    <t>TAC</t>
  </si>
  <si>
    <t>Catches</t>
  </si>
  <si>
    <t>W. Bering Sea</t>
  </si>
  <si>
    <t>TOTAL</t>
  </si>
  <si>
    <t>Catch % of TAC</t>
  </si>
  <si>
    <t>Russian information presented at Groundfish Forum by Saveliy Karpukhin, Chairman of RSC</t>
  </si>
  <si>
    <t>Year</t>
  </si>
  <si>
    <t>East Kamchatka</t>
  </si>
  <si>
    <t>Petropavlosk- Komandor</t>
  </si>
  <si>
    <t>North Kuril</t>
  </si>
  <si>
    <t>South Kuril</t>
  </si>
  <si>
    <t>North Okhotsk</t>
  </si>
  <si>
    <t>West Kamchatka</t>
  </si>
  <si>
    <t>Kamchatka - Kuril</t>
  </si>
  <si>
    <t>East Sakhalin</t>
  </si>
  <si>
    <t>Sea of Japan</t>
  </si>
  <si>
    <t>Chukotka - Autonomous Okrug</t>
  </si>
  <si>
    <t>Chukotka Sea</t>
  </si>
  <si>
    <t>SUMMED TOTAL</t>
  </si>
  <si>
    <t>Total in Chart</t>
  </si>
  <si>
    <t>2024 Catch</t>
  </si>
  <si>
    <t>2025F</t>
  </si>
  <si>
    <t>Russia Production of Primary Product Forms</t>
  </si>
  <si>
    <t>Surimi</t>
  </si>
  <si>
    <t>H &amp; G</t>
  </si>
  <si>
    <t>Fillet</t>
  </si>
  <si>
    <t>Whole/Round</t>
  </si>
  <si>
    <t>2030F</t>
  </si>
  <si>
    <t>Source: 2025 RFC Presentation at Groundfish Forum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</si>
</sst>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65" fontId="0" fillId="0" borderId="1" xfId="2" applyNumberFormat="1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1" applyNumberFormat="1" applyFont="1" applyBorder="1"/>
    <xf numFmtId="164" fontId="0" fillId="0" borderId="4" xfId="1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164" fontId="0" fillId="0" borderId="12" xfId="1" applyNumberFormat="1" applyFont="1" applyBorder="1"/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right" inden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956C-DF08-4EE6-82B6-7C5397A3ED7B}">
  <dimension ref="A1:G28"/>
  <sheetViews>
    <sheetView tabSelected="1" workbookViewId="0">
      <selection activeCell="C40" sqref="C40"/>
    </sheetView>
  </sheetViews>
  <sheetFormatPr defaultRowHeight="14.4" x14ac:dyDescent="0.3"/>
  <cols>
    <col min="1" max="1" width="29.5546875" customWidth="1"/>
    <col min="2" max="2" width="17.5546875" customWidth="1"/>
    <col min="3" max="3" width="19" customWidth="1"/>
    <col min="4" max="4" width="16.33203125" customWidth="1"/>
    <col min="5" max="5" width="12.44140625" customWidth="1"/>
    <col min="6" max="6" width="15" customWidth="1"/>
    <col min="7" max="7" width="18.33203125" customWidth="1"/>
  </cols>
  <sheetData>
    <row r="1" spans="1:2" x14ac:dyDescent="0.3">
      <c r="A1" t="s">
        <v>20</v>
      </c>
    </row>
    <row r="3" spans="1:2" x14ac:dyDescent="0.3">
      <c r="A3" s="2"/>
      <c r="B3" s="3" t="s">
        <v>35</v>
      </c>
    </row>
    <row r="4" spans="1:2" x14ac:dyDescent="0.3">
      <c r="A4" s="2" t="s">
        <v>0</v>
      </c>
      <c r="B4" s="4">
        <v>342000</v>
      </c>
    </row>
    <row r="5" spans="1:2" x14ac:dyDescent="0.3">
      <c r="A5" s="2" t="s">
        <v>1</v>
      </c>
      <c r="B5" s="4">
        <v>571000</v>
      </c>
    </row>
    <row r="6" spans="1:2" x14ac:dyDescent="0.3">
      <c r="A6" s="2" t="s">
        <v>2</v>
      </c>
      <c r="B6" s="4">
        <v>128000</v>
      </c>
    </row>
    <row r="7" spans="1:2" x14ac:dyDescent="0.3">
      <c r="A7" s="2" t="s">
        <v>3</v>
      </c>
      <c r="B7" s="4">
        <v>445000</v>
      </c>
    </row>
    <row r="8" spans="1:2" x14ac:dyDescent="0.3">
      <c r="A8" s="2" t="s">
        <v>4</v>
      </c>
      <c r="B8" s="4">
        <v>62000</v>
      </c>
    </row>
    <row r="9" spans="1:2" x14ac:dyDescent="0.3">
      <c r="A9" s="2" t="s">
        <v>5</v>
      </c>
      <c r="B9" s="4">
        <v>17000</v>
      </c>
    </row>
    <row r="10" spans="1:2" x14ac:dyDescent="0.3">
      <c r="A10" s="2" t="s">
        <v>6</v>
      </c>
      <c r="B10" s="4">
        <v>87000</v>
      </c>
    </row>
    <row r="11" spans="1:2" x14ac:dyDescent="0.3">
      <c r="A11" s="2" t="s">
        <v>7</v>
      </c>
      <c r="B11" s="4">
        <v>112000</v>
      </c>
    </row>
    <row r="12" spans="1:2" x14ac:dyDescent="0.3">
      <c r="A12" s="2" t="s">
        <v>8</v>
      </c>
      <c r="B12" s="4">
        <v>145000</v>
      </c>
    </row>
    <row r="13" spans="1:2" x14ac:dyDescent="0.3">
      <c r="A13" s="2" t="s">
        <v>9</v>
      </c>
      <c r="B13" s="4">
        <v>29000</v>
      </c>
    </row>
    <row r="14" spans="1:2" ht="16.2" x14ac:dyDescent="0.45">
      <c r="A14" s="2" t="s">
        <v>10</v>
      </c>
      <c r="B14" s="5">
        <v>18000</v>
      </c>
    </row>
    <row r="15" spans="1:2" x14ac:dyDescent="0.3">
      <c r="A15" s="2"/>
      <c r="B15" s="6">
        <f>SUM(B4:B14)</f>
        <v>1956000</v>
      </c>
    </row>
    <row r="17" spans="1:7" x14ac:dyDescent="0.3">
      <c r="A17" s="2"/>
      <c r="B17" s="2"/>
      <c r="C17" s="28" t="s">
        <v>16</v>
      </c>
      <c r="D17" s="28"/>
      <c r="E17" s="28"/>
      <c r="F17" s="28"/>
      <c r="G17" s="2"/>
    </row>
    <row r="18" spans="1:7" x14ac:dyDescent="0.3">
      <c r="A18" s="2" t="s">
        <v>12</v>
      </c>
      <c r="B18" s="7" t="s">
        <v>15</v>
      </c>
      <c r="C18" s="7" t="s">
        <v>13</v>
      </c>
      <c r="D18" s="7" t="s">
        <v>17</v>
      </c>
      <c r="E18" s="7" t="s">
        <v>14</v>
      </c>
      <c r="F18" s="7" t="s">
        <v>18</v>
      </c>
      <c r="G18" s="7" t="s">
        <v>19</v>
      </c>
    </row>
    <row r="19" spans="1:7" x14ac:dyDescent="0.3">
      <c r="A19" s="2">
        <v>2019</v>
      </c>
      <c r="B19" s="4">
        <v>1810000</v>
      </c>
      <c r="C19" s="4">
        <v>1087000</v>
      </c>
      <c r="D19" s="4">
        <v>451000</v>
      </c>
      <c r="E19" s="4">
        <f>+F19-D19-C19</f>
        <v>264000</v>
      </c>
      <c r="F19" s="4">
        <v>1802000</v>
      </c>
      <c r="G19" s="8">
        <f>+F19/B19</f>
        <v>0.9955801104972376</v>
      </c>
    </row>
    <row r="20" spans="1:7" x14ac:dyDescent="0.3">
      <c r="A20" s="2">
        <v>2020</v>
      </c>
      <c r="B20" s="4">
        <v>1994000</v>
      </c>
      <c r="C20" s="4">
        <v>1136000</v>
      </c>
      <c r="D20" s="4">
        <v>429000</v>
      </c>
      <c r="E20" s="4">
        <f t="shared" ref="E20:E25" si="0">+F20-D20-C20</f>
        <v>242000</v>
      </c>
      <c r="F20" s="4">
        <v>1807000</v>
      </c>
      <c r="G20" s="8">
        <f t="shared" ref="G20:G25" si="1">+F20/B20</f>
        <v>0.90621865596790374</v>
      </c>
    </row>
    <row r="21" spans="1:7" x14ac:dyDescent="0.3">
      <c r="A21" s="2">
        <v>2021</v>
      </c>
      <c r="B21" s="4">
        <v>1996000</v>
      </c>
      <c r="C21" s="4">
        <v>1033000</v>
      </c>
      <c r="D21" s="4">
        <v>439000</v>
      </c>
      <c r="E21" s="4">
        <f t="shared" si="0"/>
        <v>247000</v>
      </c>
      <c r="F21" s="4">
        <v>1719000</v>
      </c>
      <c r="G21" s="8">
        <f t="shared" si="1"/>
        <v>0.8612224448897795</v>
      </c>
    </row>
    <row r="22" spans="1:7" x14ac:dyDescent="0.3">
      <c r="A22" s="2">
        <v>2022</v>
      </c>
      <c r="B22" s="4">
        <v>2078000</v>
      </c>
      <c r="C22" s="4">
        <v>1035000</v>
      </c>
      <c r="D22" s="4">
        <v>573000</v>
      </c>
      <c r="E22" s="4">
        <f t="shared" si="0"/>
        <v>296000</v>
      </c>
      <c r="F22" s="4">
        <v>1904000</v>
      </c>
      <c r="G22" s="8">
        <f t="shared" si="1"/>
        <v>0.91626564003849853</v>
      </c>
    </row>
    <row r="23" spans="1:7" x14ac:dyDescent="0.3">
      <c r="A23" s="2">
        <v>2023</v>
      </c>
      <c r="B23" s="4">
        <v>2065000</v>
      </c>
      <c r="C23" s="4">
        <v>959000</v>
      </c>
      <c r="D23" s="4">
        <v>622000</v>
      </c>
      <c r="E23" s="4">
        <f t="shared" si="0"/>
        <v>313000</v>
      </c>
      <c r="F23" s="4">
        <v>1894000</v>
      </c>
      <c r="G23" s="8">
        <f t="shared" si="1"/>
        <v>0.91719128329297817</v>
      </c>
    </row>
    <row r="24" spans="1:7" x14ac:dyDescent="0.3">
      <c r="A24" s="2">
        <v>2024</v>
      </c>
      <c r="B24" s="4">
        <v>2296000</v>
      </c>
      <c r="C24" s="4">
        <v>1041000</v>
      </c>
      <c r="D24" s="4">
        <v>524000</v>
      </c>
      <c r="E24" s="4">
        <f t="shared" si="0"/>
        <v>391000</v>
      </c>
      <c r="F24" s="4">
        <v>1956000</v>
      </c>
      <c r="G24" s="8">
        <f t="shared" si="1"/>
        <v>0.8519163763066202</v>
      </c>
    </row>
    <row r="25" spans="1:7" x14ac:dyDescent="0.3">
      <c r="A25" s="2">
        <v>2025</v>
      </c>
      <c r="B25" s="4">
        <v>2380000</v>
      </c>
      <c r="C25" s="4">
        <v>1150000</v>
      </c>
      <c r="D25" s="4">
        <v>550000</v>
      </c>
      <c r="E25" s="4">
        <f t="shared" si="0"/>
        <v>367000</v>
      </c>
      <c r="F25" s="4">
        <v>2067000</v>
      </c>
      <c r="G25" s="8">
        <f t="shared" si="1"/>
        <v>0.86848739495798322</v>
      </c>
    </row>
    <row r="26" spans="1:7" x14ac:dyDescent="0.3">
      <c r="A26" s="2">
        <v>2026</v>
      </c>
      <c r="B26" s="4">
        <v>2344000</v>
      </c>
      <c r="C26" s="2"/>
      <c r="D26" s="2"/>
      <c r="E26" s="2"/>
      <c r="F26" s="2"/>
      <c r="G26" s="2"/>
    </row>
    <row r="28" spans="1:7" x14ac:dyDescent="0.3">
      <c r="A28" t="s">
        <v>43</v>
      </c>
    </row>
  </sheetData>
  <mergeCells count="1">
    <mergeCell ref="C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A1CB-3727-47E1-A201-AA28CB09A15C}">
  <dimension ref="A1:P12"/>
  <sheetViews>
    <sheetView workbookViewId="0">
      <selection activeCell="A12" sqref="A12"/>
    </sheetView>
  </sheetViews>
  <sheetFormatPr defaultRowHeight="14.4" x14ac:dyDescent="0.3"/>
  <cols>
    <col min="1" max="1" width="6.88671875" customWidth="1"/>
    <col min="2" max="2" width="14.109375" customWidth="1"/>
    <col min="3" max="3" width="12.6640625" customWidth="1"/>
    <col min="4" max="4" width="15.33203125" customWidth="1"/>
    <col min="5" max="5" width="13.6640625" customWidth="1"/>
    <col min="6" max="6" width="12.5546875" customWidth="1"/>
    <col min="7" max="9" width="16.6640625" customWidth="1"/>
    <col min="10" max="10" width="14.6640625" customWidth="1"/>
    <col min="11" max="11" width="12" customWidth="1"/>
    <col min="12" max="12" width="13.33203125" customWidth="1"/>
    <col min="13" max="13" width="14" customWidth="1"/>
    <col min="14" max="14" width="13.109375" customWidth="1"/>
    <col min="15" max="15" width="19.33203125" customWidth="1"/>
    <col min="16" max="16" width="18" customWidth="1"/>
  </cols>
  <sheetData>
    <row r="1" spans="1:16" x14ac:dyDescent="0.3">
      <c r="A1" t="s">
        <v>20</v>
      </c>
    </row>
    <row r="2" spans="1:16" ht="15" thickBot="1" x14ac:dyDescent="0.35"/>
    <row r="3" spans="1:16" x14ac:dyDescent="0.3">
      <c r="A3" s="9"/>
      <c r="B3" s="9"/>
      <c r="C3" s="29" t="s">
        <v>22</v>
      </c>
      <c r="D3" s="30"/>
      <c r="E3" s="9"/>
      <c r="F3" s="9"/>
      <c r="G3" s="29" t="s">
        <v>13</v>
      </c>
      <c r="H3" s="31"/>
      <c r="I3" s="31"/>
      <c r="J3" s="30"/>
      <c r="K3" s="29" t="s">
        <v>30</v>
      </c>
      <c r="L3" s="30"/>
      <c r="M3" s="9"/>
      <c r="N3" s="9"/>
      <c r="O3" s="9"/>
      <c r="P3" s="9"/>
    </row>
    <row r="4" spans="1:16" ht="43.2" x14ac:dyDescent="0.3">
      <c r="A4" s="10" t="s">
        <v>21</v>
      </c>
      <c r="B4" s="10" t="s">
        <v>17</v>
      </c>
      <c r="C4" s="13" t="s">
        <v>4</v>
      </c>
      <c r="D4" s="14" t="s">
        <v>23</v>
      </c>
      <c r="E4" s="10" t="s">
        <v>24</v>
      </c>
      <c r="F4" s="10" t="s">
        <v>25</v>
      </c>
      <c r="G4" s="13" t="s">
        <v>26</v>
      </c>
      <c r="H4" s="7" t="s">
        <v>27</v>
      </c>
      <c r="I4" s="7" t="s">
        <v>28</v>
      </c>
      <c r="J4" s="21" t="s">
        <v>29</v>
      </c>
      <c r="K4" s="23" t="s">
        <v>10</v>
      </c>
      <c r="L4" s="14" t="s">
        <v>9</v>
      </c>
      <c r="M4" s="24" t="s">
        <v>31</v>
      </c>
      <c r="N4" s="25" t="s">
        <v>32</v>
      </c>
      <c r="O4" s="24" t="s">
        <v>33</v>
      </c>
      <c r="P4" s="24" t="s">
        <v>34</v>
      </c>
    </row>
    <row r="5" spans="1:16" x14ac:dyDescent="0.3">
      <c r="A5" s="19">
        <v>2021</v>
      </c>
      <c r="B5" s="11">
        <v>415000</v>
      </c>
      <c r="C5" s="15">
        <v>22500</v>
      </c>
      <c r="D5" s="16">
        <v>82800</v>
      </c>
      <c r="E5" s="11">
        <v>103300</v>
      </c>
      <c r="F5" s="11">
        <v>116700</v>
      </c>
      <c r="G5" s="15">
        <v>381600</v>
      </c>
      <c r="H5" s="4">
        <v>381600</v>
      </c>
      <c r="I5" s="4">
        <v>296900</v>
      </c>
      <c r="J5" s="16">
        <v>126100</v>
      </c>
      <c r="K5" s="15">
        <v>23200</v>
      </c>
      <c r="L5" s="16">
        <v>4000</v>
      </c>
      <c r="M5" s="11">
        <v>5000</v>
      </c>
      <c r="N5" s="11">
        <v>37200</v>
      </c>
      <c r="O5" s="11">
        <f>SUM(A5:N5)</f>
        <v>1997921</v>
      </c>
      <c r="P5" s="11">
        <v>1995900</v>
      </c>
    </row>
    <row r="6" spans="1:16" x14ac:dyDescent="0.3">
      <c r="A6" s="19">
        <v>2022</v>
      </c>
      <c r="B6" s="11">
        <v>409700</v>
      </c>
      <c r="C6" s="15">
        <v>60700</v>
      </c>
      <c r="D6" s="16">
        <v>74800</v>
      </c>
      <c r="E6" s="11">
        <v>93400</v>
      </c>
      <c r="F6" s="11">
        <v>135000</v>
      </c>
      <c r="G6" s="15">
        <v>344200</v>
      </c>
      <c r="H6" s="4">
        <v>344200</v>
      </c>
      <c r="I6" s="4">
        <v>267600</v>
      </c>
      <c r="J6" s="16">
        <v>122700</v>
      </c>
      <c r="K6" s="15">
        <v>20700</v>
      </c>
      <c r="L6" s="16">
        <v>11800</v>
      </c>
      <c r="M6" s="11">
        <v>5000</v>
      </c>
      <c r="N6" s="11">
        <v>37200</v>
      </c>
      <c r="O6" s="11">
        <f t="shared" ref="O6:O10" si="0">SUM(A6:N6)</f>
        <v>1929022</v>
      </c>
      <c r="P6" s="11">
        <v>1927000</v>
      </c>
    </row>
    <row r="7" spans="1:16" x14ac:dyDescent="0.3">
      <c r="A7" s="19">
        <v>2023</v>
      </c>
      <c r="B7" s="11">
        <v>612000</v>
      </c>
      <c r="C7" s="15">
        <v>60700</v>
      </c>
      <c r="D7" s="16">
        <v>75400</v>
      </c>
      <c r="E7" s="11">
        <v>94100</v>
      </c>
      <c r="F7" s="11">
        <v>135300</v>
      </c>
      <c r="G7" s="15">
        <v>322900</v>
      </c>
      <c r="H7" s="4">
        <v>322900</v>
      </c>
      <c r="I7" s="4">
        <v>251200</v>
      </c>
      <c r="J7" s="16">
        <v>109600</v>
      </c>
      <c r="K7" s="15">
        <v>26700</v>
      </c>
      <c r="L7" s="16">
        <v>9000</v>
      </c>
      <c r="M7" s="11">
        <v>8000</v>
      </c>
      <c r="N7" s="11">
        <v>31900</v>
      </c>
      <c r="O7" s="11">
        <f t="shared" si="0"/>
        <v>2061723</v>
      </c>
      <c r="P7" s="11">
        <v>2059700</v>
      </c>
    </row>
    <row r="8" spans="1:16" x14ac:dyDescent="0.3">
      <c r="A8" s="19">
        <v>2024</v>
      </c>
      <c r="B8" s="11">
        <v>700000</v>
      </c>
      <c r="C8" s="15">
        <v>69400</v>
      </c>
      <c r="D8" s="16">
        <v>91400</v>
      </c>
      <c r="E8" s="11">
        <v>114100</v>
      </c>
      <c r="F8" s="11">
        <v>143300</v>
      </c>
      <c r="G8" s="15">
        <v>342500</v>
      </c>
      <c r="H8" s="4">
        <v>342500</v>
      </c>
      <c r="I8" s="4">
        <v>266500</v>
      </c>
      <c r="J8" s="16">
        <v>130300</v>
      </c>
      <c r="K8" s="15">
        <v>24900</v>
      </c>
      <c r="L8" s="16">
        <v>35000</v>
      </c>
      <c r="M8" s="11">
        <v>5000</v>
      </c>
      <c r="N8" s="11">
        <v>30600</v>
      </c>
      <c r="O8" s="11">
        <f t="shared" si="0"/>
        <v>2297524</v>
      </c>
      <c r="P8" s="11">
        <v>2295500</v>
      </c>
    </row>
    <row r="9" spans="1:16" x14ac:dyDescent="0.3">
      <c r="A9" s="19">
        <v>2025</v>
      </c>
      <c r="B9" s="11">
        <v>694200</v>
      </c>
      <c r="C9" s="15">
        <v>74500</v>
      </c>
      <c r="D9" s="16">
        <v>97000</v>
      </c>
      <c r="E9" s="11">
        <v>120900</v>
      </c>
      <c r="F9" s="11">
        <v>141000</v>
      </c>
      <c r="G9" s="15">
        <v>361800</v>
      </c>
      <c r="H9" s="4">
        <v>361800</v>
      </c>
      <c r="I9" s="4">
        <v>281400</v>
      </c>
      <c r="J9" s="16">
        <v>150000</v>
      </c>
      <c r="K9" s="15">
        <v>18500</v>
      </c>
      <c r="L9" s="16">
        <v>40000</v>
      </c>
      <c r="M9" s="11">
        <v>7800</v>
      </c>
      <c r="N9" s="11">
        <v>30600</v>
      </c>
      <c r="O9" s="11">
        <f t="shared" si="0"/>
        <v>2381525</v>
      </c>
      <c r="P9" s="11">
        <v>2379500</v>
      </c>
    </row>
    <row r="10" spans="1:16" ht="15" thickBot="1" x14ac:dyDescent="0.35">
      <c r="A10" s="20">
        <v>2026</v>
      </c>
      <c r="B10" s="12">
        <v>627000</v>
      </c>
      <c r="C10" s="17">
        <v>92500</v>
      </c>
      <c r="D10" s="18">
        <v>117900</v>
      </c>
      <c r="E10" s="12">
        <v>147100</v>
      </c>
      <c r="F10" s="12">
        <v>147000</v>
      </c>
      <c r="G10" s="17">
        <v>364400</v>
      </c>
      <c r="H10" s="22">
        <v>364400</v>
      </c>
      <c r="I10" s="22">
        <v>283400</v>
      </c>
      <c r="J10" s="18">
        <v>163800</v>
      </c>
      <c r="K10" s="17">
        <v>17100</v>
      </c>
      <c r="L10" s="18">
        <v>60000</v>
      </c>
      <c r="M10" s="12">
        <v>5600</v>
      </c>
      <c r="N10" s="12">
        <v>30600</v>
      </c>
      <c r="O10" s="12">
        <f t="shared" si="0"/>
        <v>2422826</v>
      </c>
      <c r="P10" s="12">
        <v>2420800</v>
      </c>
    </row>
    <row r="12" spans="1:16" x14ac:dyDescent="0.3">
      <c r="A12" t="s">
        <v>43</v>
      </c>
    </row>
  </sheetData>
  <mergeCells count="3">
    <mergeCell ref="C3:D3"/>
    <mergeCell ref="G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A0DE-F0E1-4F2A-A0A3-AE632D15744E}">
  <dimension ref="A1:C20"/>
  <sheetViews>
    <sheetView workbookViewId="0">
      <selection activeCell="A20" sqref="A20"/>
    </sheetView>
  </sheetViews>
  <sheetFormatPr defaultRowHeight="14.4" x14ac:dyDescent="0.3"/>
  <cols>
    <col min="2" max="2" width="14.88671875" customWidth="1"/>
    <col min="3" max="3" width="15.44140625" customWidth="1"/>
  </cols>
  <sheetData>
    <row r="1" spans="1:3" x14ac:dyDescent="0.3">
      <c r="A1" t="s">
        <v>3</v>
      </c>
    </row>
    <row r="2" spans="1:3" x14ac:dyDescent="0.3">
      <c r="B2" s="1" t="s">
        <v>15</v>
      </c>
      <c r="C2" s="1" t="s">
        <v>11</v>
      </c>
    </row>
    <row r="3" spans="1:3" x14ac:dyDescent="0.3">
      <c r="A3" s="1">
        <v>2010</v>
      </c>
      <c r="B3" s="26">
        <v>346000</v>
      </c>
      <c r="C3" s="26"/>
    </row>
    <row r="4" spans="1:3" x14ac:dyDescent="0.3">
      <c r="A4" s="1">
        <v>2011</v>
      </c>
      <c r="B4" s="26">
        <v>359000</v>
      </c>
      <c r="C4" s="26"/>
    </row>
    <row r="5" spans="1:3" x14ac:dyDescent="0.3">
      <c r="A5" s="1">
        <v>2012</v>
      </c>
      <c r="B5" s="26">
        <v>416000</v>
      </c>
      <c r="C5" s="26"/>
    </row>
    <row r="6" spans="1:3" x14ac:dyDescent="0.3">
      <c r="A6" s="1">
        <v>2013</v>
      </c>
      <c r="B6" s="26">
        <v>399000</v>
      </c>
      <c r="C6" s="26"/>
    </row>
    <row r="7" spans="1:3" x14ac:dyDescent="0.3">
      <c r="A7" s="1">
        <v>2014</v>
      </c>
      <c r="B7" s="26">
        <v>398000</v>
      </c>
      <c r="C7" s="26"/>
    </row>
    <row r="8" spans="1:3" x14ac:dyDescent="0.3">
      <c r="A8" s="1">
        <v>2015</v>
      </c>
      <c r="B8" s="26">
        <v>436000</v>
      </c>
      <c r="C8" s="26"/>
    </row>
    <row r="9" spans="1:3" x14ac:dyDescent="0.3">
      <c r="A9" s="1">
        <v>2016</v>
      </c>
      <c r="B9" s="26">
        <v>466000</v>
      </c>
      <c r="C9" s="26"/>
    </row>
    <row r="10" spans="1:3" x14ac:dyDescent="0.3">
      <c r="A10" s="1">
        <v>2017</v>
      </c>
      <c r="B10" s="26">
        <v>482000</v>
      </c>
      <c r="C10" s="26"/>
    </row>
    <row r="11" spans="1:3" x14ac:dyDescent="0.3">
      <c r="A11" s="1">
        <v>2018</v>
      </c>
      <c r="B11" s="26">
        <v>398000</v>
      </c>
      <c r="C11" s="26"/>
    </row>
    <row r="12" spans="1:3" x14ac:dyDescent="0.3">
      <c r="A12" s="1">
        <v>2019</v>
      </c>
      <c r="B12" s="26">
        <v>405000</v>
      </c>
      <c r="C12" s="26"/>
    </row>
    <row r="13" spans="1:3" x14ac:dyDescent="0.3">
      <c r="A13" s="1">
        <v>2020</v>
      </c>
      <c r="B13" s="26">
        <v>395000</v>
      </c>
      <c r="C13" s="26"/>
    </row>
    <row r="14" spans="1:3" x14ac:dyDescent="0.3">
      <c r="A14" s="1">
        <v>2021</v>
      </c>
      <c r="B14" s="26">
        <v>420000</v>
      </c>
      <c r="C14" s="26"/>
    </row>
    <row r="15" spans="1:3" x14ac:dyDescent="0.3">
      <c r="A15" s="1">
        <v>2022</v>
      </c>
      <c r="B15" s="26">
        <v>566000</v>
      </c>
      <c r="C15" s="26">
        <v>499000</v>
      </c>
    </row>
    <row r="16" spans="1:3" x14ac:dyDescent="0.3">
      <c r="A16" s="1">
        <v>2023</v>
      </c>
      <c r="B16" s="26">
        <v>620000</v>
      </c>
      <c r="C16" s="26">
        <v>547000</v>
      </c>
    </row>
    <row r="17" spans="1:3" x14ac:dyDescent="0.3">
      <c r="A17" s="1">
        <v>2024</v>
      </c>
      <c r="B17" s="26">
        <v>700000</v>
      </c>
      <c r="C17" s="26">
        <v>445000</v>
      </c>
    </row>
    <row r="18" spans="1:3" x14ac:dyDescent="0.3">
      <c r="A18" s="1">
        <v>2025</v>
      </c>
      <c r="B18" s="26">
        <v>695000</v>
      </c>
      <c r="C18" s="26">
        <v>520000</v>
      </c>
    </row>
    <row r="20" spans="1:3" x14ac:dyDescent="0.3">
      <c r="A20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470B-BF9F-47A1-A7A2-B2D4A33E47CD}">
  <dimension ref="A1:C21"/>
  <sheetViews>
    <sheetView workbookViewId="0">
      <selection activeCell="A21" sqref="A21"/>
    </sheetView>
  </sheetViews>
  <sheetFormatPr defaultRowHeight="14.4" x14ac:dyDescent="0.3"/>
  <cols>
    <col min="2" max="3" width="13.33203125" bestFit="1" customWidth="1"/>
  </cols>
  <sheetData>
    <row r="1" spans="1:3" x14ac:dyDescent="0.3">
      <c r="A1" t="s">
        <v>13</v>
      </c>
    </row>
    <row r="3" spans="1:3" x14ac:dyDescent="0.3">
      <c r="A3" s="2"/>
      <c r="B3" s="7" t="s">
        <v>15</v>
      </c>
      <c r="C3" s="7" t="s">
        <v>11</v>
      </c>
    </row>
    <row r="4" spans="1:3" x14ac:dyDescent="0.3">
      <c r="A4" s="2">
        <v>2010</v>
      </c>
      <c r="B4" s="4">
        <v>1079000</v>
      </c>
      <c r="C4" s="2"/>
    </row>
    <row r="5" spans="1:3" x14ac:dyDescent="0.3">
      <c r="A5" s="2">
        <v>2011</v>
      </c>
      <c r="B5" s="4">
        <v>1002000</v>
      </c>
      <c r="C5" s="2"/>
    </row>
    <row r="6" spans="1:3" x14ac:dyDescent="0.3">
      <c r="A6" s="2">
        <v>2012</v>
      </c>
      <c r="B6" s="4">
        <v>959000</v>
      </c>
      <c r="C6" s="2"/>
    </row>
    <row r="7" spans="1:3" x14ac:dyDescent="0.3">
      <c r="A7" s="2">
        <v>2013</v>
      </c>
      <c r="B7" s="4">
        <v>920000</v>
      </c>
      <c r="C7" s="2"/>
    </row>
    <row r="8" spans="1:3" x14ac:dyDescent="0.3">
      <c r="A8" s="2">
        <v>2014</v>
      </c>
      <c r="B8" s="4">
        <v>936000</v>
      </c>
      <c r="C8" s="2"/>
    </row>
    <row r="9" spans="1:3" x14ac:dyDescent="0.3">
      <c r="A9" s="2">
        <v>2015</v>
      </c>
      <c r="B9" s="4">
        <v>1007000</v>
      </c>
      <c r="C9" s="2"/>
    </row>
    <row r="10" spans="1:3" x14ac:dyDescent="0.3">
      <c r="A10" s="2">
        <v>2016</v>
      </c>
      <c r="B10" s="4">
        <v>1074000</v>
      </c>
      <c r="C10" s="2"/>
    </row>
    <row r="11" spans="1:3" x14ac:dyDescent="0.3">
      <c r="A11" s="2">
        <v>2017</v>
      </c>
      <c r="B11" s="4">
        <v>1071000</v>
      </c>
      <c r="C11" s="2"/>
    </row>
    <row r="12" spans="1:3" x14ac:dyDescent="0.3">
      <c r="A12" s="2">
        <v>2018</v>
      </c>
      <c r="B12" s="4">
        <v>1073000</v>
      </c>
      <c r="C12" s="2"/>
    </row>
    <row r="13" spans="1:3" x14ac:dyDescent="0.3">
      <c r="A13" s="2">
        <v>2019</v>
      </c>
      <c r="B13" s="4">
        <v>1090000</v>
      </c>
      <c r="C13" s="2"/>
    </row>
    <row r="14" spans="1:3" x14ac:dyDescent="0.3">
      <c r="A14" s="2">
        <v>2020</v>
      </c>
      <c r="B14" s="4">
        <v>1189000</v>
      </c>
      <c r="C14" s="2"/>
    </row>
    <row r="15" spans="1:3" x14ac:dyDescent="0.3">
      <c r="A15" s="2">
        <v>2021</v>
      </c>
      <c r="B15" s="4">
        <v>1186000</v>
      </c>
      <c r="C15" s="2"/>
    </row>
    <row r="16" spans="1:3" x14ac:dyDescent="0.3">
      <c r="A16" s="2">
        <v>2022</v>
      </c>
      <c r="B16" s="4">
        <v>1079000</v>
      </c>
      <c r="C16" s="4">
        <v>1034000</v>
      </c>
    </row>
    <row r="17" spans="1:3" x14ac:dyDescent="0.3">
      <c r="A17" s="2">
        <v>2023</v>
      </c>
      <c r="B17" s="4">
        <v>1007000</v>
      </c>
      <c r="C17" s="4">
        <v>959000</v>
      </c>
    </row>
    <row r="18" spans="1:3" x14ac:dyDescent="0.3">
      <c r="A18" s="2">
        <v>2024</v>
      </c>
      <c r="B18" s="4">
        <v>1082000</v>
      </c>
      <c r="C18" s="4">
        <v>1041000</v>
      </c>
    </row>
    <row r="19" spans="1:3" x14ac:dyDescent="0.3">
      <c r="A19" s="2">
        <v>2025</v>
      </c>
      <c r="B19" s="4">
        <v>1155000</v>
      </c>
      <c r="C19" s="2"/>
    </row>
    <row r="21" spans="1:3" x14ac:dyDescent="0.3">
      <c r="A21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E7D1-74E5-4987-89FA-78DC4F6C80CB}">
  <dimension ref="A1:F13"/>
  <sheetViews>
    <sheetView workbookViewId="0">
      <selection activeCell="A13" sqref="A13"/>
    </sheetView>
  </sheetViews>
  <sheetFormatPr defaultRowHeight="14.4" x14ac:dyDescent="0.3"/>
  <cols>
    <col min="2" max="2" width="13.6640625" customWidth="1"/>
    <col min="3" max="3" width="12" customWidth="1"/>
    <col min="4" max="4" width="16.5546875" customWidth="1"/>
    <col min="5" max="5" width="15.6640625" customWidth="1"/>
    <col min="6" max="6" width="18" customWidth="1"/>
  </cols>
  <sheetData>
    <row r="1" spans="1:6" x14ac:dyDescent="0.3">
      <c r="A1" t="s">
        <v>37</v>
      </c>
    </row>
    <row r="3" spans="1:6" x14ac:dyDescent="0.3">
      <c r="A3" s="2"/>
      <c r="B3" s="7" t="s">
        <v>39</v>
      </c>
      <c r="C3" s="7" t="s">
        <v>40</v>
      </c>
      <c r="D3" s="7" t="s">
        <v>38</v>
      </c>
      <c r="E3" s="7" t="s">
        <v>41</v>
      </c>
      <c r="F3" s="7" t="s">
        <v>18</v>
      </c>
    </row>
    <row r="4" spans="1:6" x14ac:dyDescent="0.3">
      <c r="A4" s="2">
        <v>2019</v>
      </c>
      <c r="B4" s="4">
        <v>689000</v>
      </c>
      <c r="C4" s="4">
        <v>64000</v>
      </c>
      <c r="D4" s="4">
        <v>0</v>
      </c>
      <c r="E4" s="4">
        <v>198000</v>
      </c>
      <c r="F4" s="4">
        <f>SUM(B4:E4)</f>
        <v>951000</v>
      </c>
    </row>
    <row r="5" spans="1:6" x14ac:dyDescent="0.3">
      <c r="A5" s="2">
        <v>2020</v>
      </c>
      <c r="B5" s="4">
        <v>705000</v>
      </c>
      <c r="C5" s="4">
        <v>70000</v>
      </c>
      <c r="D5" s="4">
        <v>0</v>
      </c>
      <c r="E5" s="4">
        <v>156000</v>
      </c>
      <c r="F5" s="4">
        <f t="shared" ref="F5:F11" si="0">SUM(B5:E5)</f>
        <v>931000</v>
      </c>
    </row>
    <row r="6" spans="1:6" x14ac:dyDescent="0.3">
      <c r="A6" s="2">
        <v>2021</v>
      </c>
      <c r="B6" s="4">
        <v>617000</v>
      </c>
      <c r="C6" s="4">
        <v>121000</v>
      </c>
      <c r="D6" s="4">
        <v>7000</v>
      </c>
      <c r="E6" s="4">
        <v>176000</v>
      </c>
      <c r="F6" s="4">
        <f t="shared" si="0"/>
        <v>921000</v>
      </c>
    </row>
    <row r="7" spans="1:6" x14ac:dyDescent="0.3">
      <c r="A7" s="2">
        <v>2022</v>
      </c>
      <c r="B7" s="4">
        <v>661000</v>
      </c>
      <c r="C7" s="4">
        <v>137000</v>
      </c>
      <c r="D7" s="4">
        <v>28000</v>
      </c>
      <c r="E7" s="4">
        <v>153000</v>
      </c>
      <c r="F7" s="4">
        <f t="shared" si="0"/>
        <v>979000</v>
      </c>
    </row>
    <row r="8" spans="1:6" x14ac:dyDescent="0.3">
      <c r="A8" s="2">
        <v>2023</v>
      </c>
      <c r="B8" s="4">
        <v>720000</v>
      </c>
      <c r="C8" s="4">
        <v>102000</v>
      </c>
      <c r="D8" s="4">
        <v>48000</v>
      </c>
      <c r="E8" s="4">
        <v>150000</v>
      </c>
      <c r="F8" s="4">
        <f t="shared" si="0"/>
        <v>1020000</v>
      </c>
    </row>
    <row r="9" spans="1:6" x14ac:dyDescent="0.3">
      <c r="A9" s="2">
        <v>2024</v>
      </c>
      <c r="B9" s="4">
        <v>694000</v>
      </c>
      <c r="C9" s="4">
        <v>92000</v>
      </c>
      <c r="D9" s="4">
        <v>70000</v>
      </c>
      <c r="E9" s="4">
        <v>143000</v>
      </c>
      <c r="F9" s="4">
        <f t="shared" si="0"/>
        <v>999000</v>
      </c>
    </row>
    <row r="10" spans="1:6" x14ac:dyDescent="0.3">
      <c r="A10" s="27" t="s">
        <v>36</v>
      </c>
      <c r="B10" s="4">
        <v>716000</v>
      </c>
      <c r="C10" s="4">
        <v>100000</v>
      </c>
      <c r="D10" s="4">
        <v>90000</v>
      </c>
      <c r="E10" s="4">
        <v>139000</v>
      </c>
      <c r="F10" s="4">
        <f t="shared" si="0"/>
        <v>1045000</v>
      </c>
    </row>
    <row r="11" spans="1:6" x14ac:dyDescent="0.3">
      <c r="A11" s="27" t="s">
        <v>42</v>
      </c>
      <c r="B11" s="4">
        <v>618000</v>
      </c>
      <c r="C11" s="4">
        <v>100000</v>
      </c>
      <c r="D11" s="4">
        <v>150000</v>
      </c>
      <c r="E11" s="4">
        <v>120000</v>
      </c>
      <c r="F11" s="4">
        <f t="shared" si="0"/>
        <v>988000</v>
      </c>
    </row>
    <row r="13" spans="1:6" x14ac:dyDescent="0.3">
      <c r="A1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 Harvests</vt:lpstr>
      <vt:lpstr>Quota  by Region</vt:lpstr>
      <vt:lpstr>W. Bering Sea</vt:lpstr>
      <vt:lpstr>Sea of Okhotsk</vt:lpstr>
      <vt:lpstr>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Rogness</dc:creator>
  <cp:lastModifiedBy>Reid Severson</cp:lastModifiedBy>
  <dcterms:created xsi:type="dcterms:W3CDTF">2025-10-29T15:57:43Z</dcterms:created>
  <dcterms:modified xsi:type="dcterms:W3CDTF">2025-11-03T19:15:08Z</dcterms:modified>
</cp:coreProperties>
</file>